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1340" windowHeight="9345"/>
  </bookViews>
  <sheets>
    <sheet name="Локальная смета" sheetId="1" r:id="rId1"/>
  </sheets>
  <definedNames>
    <definedName name="Constr" localSheetId="0">'Локальная смета'!#REF!</definedName>
    <definedName name="FOT" localSheetId="0">'Локальная смета'!#REF!</definedName>
    <definedName name="Ind" localSheetId="0">'Локальная смета'!#REF!</definedName>
    <definedName name="Obj" localSheetId="0">'Локальная смета'!#REF!</definedName>
    <definedName name="Obosn" localSheetId="0">'Локальная смета'!#REF!</definedName>
    <definedName name="SmPr" localSheetId="0">'Локальная смета'!#REF!</definedName>
    <definedName name="_xlnm.Print_Titles" localSheetId="0">'Локальная смета'!#REF!</definedName>
  </definedNames>
  <calcPr calcId="145621"/>
</workbook>
</file>

<file path=xl/calcChain.xml><?xml version="1.0" encoding="utf-8"?>
<calcChain xmlns="http://schemas.openxmlformats.org/spreadsheetml/2006/main">
  <c r="I53" i="1" l="1"/>
  <c r="I54" i="1" l="1"/>
  <c r="I55" i="1" s="1"/>
</calcChain>
</file>

<file path=xl/sharedStrings.xml><?xml version="1.0" encoding="utf-8"?>
<sst xmlns="http://schemas.openxmlformats.org/spreadsheetml/2006/main" count="327" uniqueCount="205">
  <si>
    <t>Сметная  стоимость в текущих ценах с НДС</t>
  </si>
  <si>
    <t>тыс.руб.</t>
  </si>
  <si>
    <t>Основание: дефектный акт</t>
  </si>
  <si>
    <t>Норм. трудоемкость</t>
  </si>
  <si>
    <t>чел/час</t>
  </si>
  <si>
    <t>Составлена в ценах 2001 г.</t>
  </si>
  <si>
    <t>Сметная  зар.  плата</t>
  </si>
  <si>
    <t xml:space="preserve"> </t>
  </si>
  <si>
    <t>Стоим.единицы, руб.</t>
  </si>
  <si>
    <t>Общая стоимость, руб.</t>
  </si>
  <si>
    <t>Затраты труда ра-</t>
  </si>
  <si>
    <t>№ / №</t>
  </si>
  <si>
    <t>Обоснование</t>
  </si>
  <si>
    <t xml:space="preserve"> Н а и м е н о в а н и е  р а б о т </t>
  </si>
  <si>
    <t>Кол - во</t>
  </si>
  <si>
    <t>Всего</t>
  </si>
  <si>
    <t>Экспл.</t>
  </si>
  <si>
    <t>Основной</t>
  </si>
  <si>
    <t>бочих, не занятых</t>
  </si>
  <si>
    <t>сметной</t>
  </si>
  <si>
    <t>и    з а т р а т</t>
  </si>
  <si>
    <t>машин</t>
  </si>
  <si>
    <t>Стоимость</t>
  </si>
  <si>
    <t>заработ-</t>
  </si>
  <si>
    <t>обслуживанием ме-</t>
  </si>
  <si>
    <t>п / п</t>
  </si>
  <si>
    <t>стоимости</t>
  </si>
  <si>
    <t>Основная</t>
  </si>
  <si>
    <t>в т.ч.</t>
  </si>
  <si>
    <t>мате-</t>
  </si>
  <si>
    <t>ной</t>
  </si>
  <si>
    <t>ханизмов, чел - час</t>
  </si>
  <si>
    <t>[ед. изм.]</t>
  </si>
  <si>
    <t>заработн.</t>
  </si>
  <si>
    <t>риалов</t>
  </si>
  <si>
    <t>платы</t>
  </si>
  <si>
    <t>Обслуживающих мех</t>
  </si>
  <si>
    <t>плата</t>
  </si>
  <si>
    <t>на един</t>
  </si>
  <si>
    <t>всего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</si>
  <si>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</si>
  <si>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</si>
  <si>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</si>
  <si>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</si>
  <si>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</si>
  <si>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</si>
  <si>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</si>
  <si>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</si>
  <si>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</si>
  <si>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</si>
  <si>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</si>
  <si>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</si>
  <si>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</si>
  <si>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Раздел 1. Общестроительные работы</t>
  </si>
  <si>
    <t xml:space="preserve">    1</t>
  </si>
  <si>
    <t>07-01-047-03</t>
  </si>
  <si>
    <t>Демонтаж лестничных маршей
По тех.частям: К2=0.8*1.15, К3=0.8*1.25, К7=0.8*1.15, К8=0.8
НР=137%,СП=85% *0.85</t>
  </si>
  <si>
    <t>0.01
 [100 шт]</t>
  </si>
  <si>
    <t xml:space="preserve">       24150,60
        9788,51</t>
  </si>
  <si>
    <t xml:space="preserve">       14362,09
        3344,29</t>
  </si>
  <si>
    <t xml:space="preserve">           143,62
            33,44</t>
  </si>
  <si>
    <t xml:space="preserve">         347,48
          82,25</t>
  </si>
  <si>
    <t xml:space="preserve">           3,20
           0,66</t>
  </si>
  <si>
    <t xml:space="preserve">    2</t>
  </si>
  <si>
    <t>Установка лестничных маршей
По тех.частям: К2=1.15, К3=1.25, К7=1.15
НР=137%,СП=85% *0.85</t>
  </si>
  <si>
    <t xml:space="preserve">       29243,05
        9788,51</t>
  </si>
  <si>
    <t xml:space="preserve">           179,53
            41,80</t>
  </si>
  <si>
    <t xml:space="preserve">           4,00
           0,82</t>
  </si>
  <si>
    <t xml:space="preserve">    3</t>
  </si>
  <si>
    <t>07-05-021-02</t>
  </si>
  <si>
    <t>Демонтаж цокольных блоков
По тех.частям: К2=0.8*1.15, К3=0.8*1.25, К7=0.8*1.15, К8=0.8
НР=163% *0.9,СП=100% *0.85</t>
  </si>
  <si>
    <t>0.05
 [100 шт]</t>
  </si>
  <si>
    <t xml:space="preserve">       13206,68
        4362,47</t>
  </si>
  <si>
    <t xml:space="preserve">        8844,21
        1473,52</t>
  </si>
  <si>
    <t xml:space="preserve">           442,21
            73,68</t>
  </si>
  <si>
    <t xml:space="preserve">         147,63
          36,24</t>
  </si>
  <si>
    <t xml:space="preserve">           6,79
           1,45</t>
  </si>
  <si>
    <t xml:space="preserve">    4</t>
  </si>
  <si>
    <t>Установка цокольных блоков
По тех.частям: К2=1.15, К3=1.25, К7=1.15
НР=163% *0.9,СП=100% *0.85</t>
  </si>
  <si>
    <t xml:space="preserve">       17336,15
        4362,47</t>
  </si>
  <si>
    <t xml:space="preserve">           552,76
            92,10</t>
  </si>
  <si>
    <t xml:space="preserve">           8,49
           1,81</t>
  </si>
  <si>
    <t xml:space="preserve">    5</t>
  </si>
  <si>
    <t>27-07-003-01</t>
  </si>
  <si>
    <t>Демонтаж бетонных плитных тротуаров
По тех.частям: К2=0.8*1.15, К3=0.8*1.25, К7=0.8*1.15, К8=0.8
НР=149%,СП=95% *0.85</t>
  </si>
  <si>
    <t>1.9425
 [100 м2]</t>
  </si>
  <si>
    <t xml:space="preserve">        2019,71
        1280,95</t>
  </si>
  <si>
    <t xml:space="preserve">         738,76
          16,67</t>
  </si>
  <si>
    <t xml:space="preserve">         1 435,04
            32,38</t>
  </si>
  <si>
    <t xml:space="preserve">          49,92
           0,41</t>
  </si>
  <si>
    <t xml:space="preserve">          89,21
           0,64</t>
  </si>
  <si>
    <t xml:space="preserve">    6</t>
  </si>
  <si>
    <t>Устройство бетонных плитных тротуаров с заполнением швов цементным раствором
По тех.частям: К2=1.15, К3=1.25, К7=1.15
НР=149%,СП=95% *0.85</t>
  </si>
  <si>
    <t xml:space="preserve">        9911,69
        1280,95</t>
  </si>
  <si>
    <t xml:space="preserve">         1 793,80
            40,48</t>
  </si>
  <si>
    <t xml:space="preserve">         111,52
           0,80</t>
  </si>
  <si>
    <t xml:space="preserve">    7</t>
  </si>
  <si>
    <t>403-0104</t>
  </si>
  <si>
    <t>Плиты бетонные и цементно-песчаные для тротуаров, полов и облицовки, толщина 35 мм</t>
  </si>
  <si>
    <t>-194.25
 [м2]</t>
  </si>
  <si>
    <t xml:space="preserve">    8</t>
  </si>
  <si>
    <t>27-06-001-04</t>
  </si>
  <si>
    <t>Демонтаж дорожных покрытий из сборных прямоугольных железобетонных плит площадью свыше 10,5 м2
По тех.частям: К2=0.8*1.15, К3=0.8*1.25, К7=0.8*1.15, К8=0.8
НР=149%,СП=95% *0.85</t>
  </si>
  <si>
    <t>0.0672
 [100 м3]</t>
  </si>
  <si>
    <t xml:space="preserve">       19677,97
        3970,91</t>
  </si>
  <si>
    <t xml:space="preserve">       15707,06
        1867,44</t>
  </si>
  <si>
    <t xml:space="preserve">         1 055,51
           125,49</t>
  </si>
  <si>
    <t xml:space="preserve">         137,64
          48,95</t>
  </si>
  <si>
    <t xml:space="preserve">           8,51
           2,63</t>
  </si>
  <si>
    <t xml:space="preserve">    9</t>
  </si>
  <si>
    <t>Устройство дорожных покрытий из сборных прямоугольных железобетонных плит площадью свыше 10,5 м2
По тех.частям: К2=1.15, К3=1.25, К7=1.15
НР=149%,СП=95% *0.85</t>
  </si>
  <si>
    <t xml:space="preserve">       22208,34
        3970,91</t>
  </si>
  <si>
    <t xml:space="preserve">         1 319,39
           156,86</t>
  </si>
  <si>
    <t xml:space="preserve">          10,64
           3,29</t>
  </si>
  <si>
    <t xml:space="preserve">   10</t>
  </si>
  <si>
    <t>1.8
 [100 м2]</t>
  </si>
  <si>
    <t xml:space="preserve">         1 662,21
            37,51</t>
  </si>
  <si>
    <t xml:space="preserve">         103,33
           0,74</t>
  </si>
  <si>
    <t xml:space="preserve">   11</t>
  </si>
  <si>
    <t>27-04-001-01</t>
  </si>
  <si>
    <t>Устройство песчаной подготовки под тротуарные плиты
По тех.частям: К2=1.15, К3=1.25, К7=1.15
НР=149%,СП=95% *0.85</t>
  </si>
  <si>
    <t>0.26
 [100 м3]</t>
  </si>
  <si>
    <t xml:space="preserve">        3887,47
         395,99</t>
  </si>
  <si>
    <t xml:space="preserve">        3479,03
         533,82</t>
  </si>
  <si>
    <t xml:space="preserve">         1 130,68
           173,49</t>
  </si>
  <si>
    <t xml:space="preserve">          15,72
          13,88</t>
  </si>
  <si>
    <t xml:space="preserve">           4,70
           3,61</t>
  </si>
  <si>
    <t xml:space="preserve">   12</t>
  </si>
  <si>
    <t>06-01-001-01</t>
  </si>
  <si>
    <t>Устройство монолитных участков
По тех.частям: К2=1.15, К3=1.25, К7=1.15
НР=110%,СП=65% *0.85</t>
  </si>
  <si>
    <t>0.034
 [100 м3]</t>
  </si>
  <si>
    <t xml:space="preserve">       92061,79
        4411,80</t>
  </si>
  <si>
    <t xml:space="preserve">        3137,89
         731,88</t>
  </si>
  <si>
    <t xml:space="preserve">           133,36
            31,10</t>
  </si>
  <si>
    <t xml:space="preserve">         180,00
          18,00</t>
  </si>
  <si>
    <t xml:space="preserve">           7,04
           0,61</t>
  </si>
  <si>
    <t xml:space="preserve">   13</t>
  </si>
  <si>
    <t>06-01-015-10</t>
  </si>
  <si>
    <t>Армирование
По тех.частям: К2=1.15, К3=1.25, К7=1.15
НР=110%,СП=65% *0.85</t>
  </si>
  <si>
    <t>0.544
 [т]</t>
  </si>
  <si>
    <t xml:space="preserve">        7813,81
         351,77</t>
  </si>
  <si>
    <t xml:space="preserve">          71,82
           6,51</t>
  </si>
  <si>
    <t xml:space="preserve">            48,84
             4,43</t>
  </si>
  <si>
    <t xml:space="preserve">          12,64
           0,16</t>
  </si>
  <si>
    <t xml:space="preserve">           7,91
           0,09</t>
  </si>
  <si>
    <t xml:space="preserve">   14</t>
  </si>
  <si>
    <t>Устройство подстилающих и выравнивающих слоев оснований из песка
По тех.частям: К2=1.15, К3=1.25, К7=1.15
НР=149%,СП=95% *0.85</t>
  </si>
  <si>
    <t>1
 [100 м3]</t>
  </si>
  <si>
    <t xml:space="preserve">         4 348,79
           667,28</t>
  </si>
  <si>
    <t xml:space="preserve">          18,08
          13,88</t>
  </si>
  <si>
    <t xml:space="preserve">   15</t>
  </si>
  <si>
    <t>408-0122</t>
  </si>
  <si>
    <t>Песок природный для строительных работ средний</t>
  </si>
  <si>
    <t>100
 [м3]</t>
  </si>
  <si>
    <t xml:space="preserve">   16</t>
  </si>
  <si>
    <t>01-02-027-05</t>
  </si>
  <si>
    <t>Планировка площадей ручным способом, группа грунтов 2
По тех.частям: К2=1.15, К3=1.25, К7=1.15
НР=84% *0.9,СП=45% *0.85</t>
  </si>
  <si>
    <t>0.18
 [1000 м2]</t>
  </si>
  <si>
    <t xml:space="preserve">        3295,17
        3295,17</t>
  </si>
  <si>
    <t xml:space="preserve">   17</t>
  </si>
  <si>
    <t>01-02-055-02</t>
  </si>
  <si>
    <t>Разработка грунта вручную
По тех.частям: К2=1.15, К3=1.25, К7=1.15
НР=84% *0.9,СП=45% *0.85</t>
  </si>
  <si>
    <t>0.028
 [100 м3]</t>
  </si>
  <si>
    <t xml:space="preserve">        4978,26
        4978,26</t>
  </si>
  <si>
    <t xml:space="preserve">   18</t>
  </si>
  <si>
    <t>47-01-117-01</t>
  </si>
  <si>
    <t>Обрезка и прореживание одиночных кустарников лиственных пород при диаметре до 1 м
По тех.частям: К2=1.15, К3=1.25, К7=1.15
НР=121% *0.9,СП=90% *0.85</t>
  </si>
  <si>
    <t>0.5
 [100 кустов]</t>
  </si>
  <si>
    <t xml:space="preserve">         119,71
         119,71</t>
  </si>
  <si>
    <t xml:space="preserve">   19</t>
  </si>
  <si>
    <t>311-01-147-1</t>
  </si>
  <si>
    <t>Погрузочные работы. Мусор строительный
НР=100%,СП=60%</t>
  </si>
  <si>
    <t>14.4
 [т]</t>
  </si>
  <si>
    <t xml:space="preserve">           6,10
           1,86</t>
  </si>
  <si>
    <t xml:space="preserve">            87,84
            26,78</t>
  </si>
  <si>
    <t xml:space="preserve">               
           0,25</t>
  </si>
  <si>
    <t xml:space="preserve">               
           3,60</t>
  </si>
  <si>
    <t xml:space="preserve">   20</t>
  </si>
  <si>
    <t>310-5009-1</t>
  </si>
  <si>
    <t>Перевозка грузов автомобилями-самосвалами, грузоподъемностью 15 т, работающих вне карьера, 1 класс дорог, расстояние перевозки 9 км; нормативное время пробега 0,843; класс груза 1</t>
  </si>
  <si>
    <t xml:space="preserve">   21</t>
  </si>
  <si>
    <t>Калькуляция</t>
  </si>
  <si>
    <t>Утилизация строительного мусора
СМ=300/1.18/2.055=123.72</t>
  </si>
  <si>
    <t>12
 [м3]</t>
  </si>
  <si>
    <t>Итого по разделу</t>
  </si>
  <si>
    <t xml:space="preserve">        14 521,93
         1 536,82</t>
  </si>
  <si>
    <t xml:space="preserve">         417,25
          34,63</t>
  </si>
  <si>
    <t>Накладные расходы [Н43=137% по поз.1-2, Н43=163% * 0.9 по поз.3-4, Н43=149% по поз.5-6,8-11,14, Н43=110% по поз.12-13, Н43=84% * 0.9 по поз.16-17, Н43=121% * 0.9 по поз.18, Н43=100% по поз.19, Н43=0% по поз.20-21]</t>
  </si>
  <si>
    <t>Итого с учетом накладных расходов</t>
  </si>
  <si>
    <t>Сметная прибыль [Н49=85% * 0.85 по поз.1-2, Н49=100% * 0.85 по поз.3-4, Н49=95% * 0.85 по поз.5-6,8-11,14, Н49=65% * 0.85 по поз.12-13, Н49=45% * 0.85 по поз.16-17, Н49=90% * 0.85 по поз.18, Н49=60% по поз.19]</t>
  </si>
  <si>
    <t>Всего по разделу</t>
  </si>
  <si>
    <t>Нормативная трудоемкость по разделу</t>
  </si>
  <si>
    <t>Сметная зарплата по разделу</t>
  </si>
  <si>
    <t xml:space="preserve">Итого в ценах 2001 г. </t>
  </si>
  <si>
    <t>Накладные расходы</t>
  </si>
  <si>
    <t>Сметная прибыль</t>
  </si>
  <si>
    <t>Нормативная трудоемкость</t>
  </si>
  <si>
    <t>Сметная зарплата</t>
  </si>
  <si>
    <t>Индекс перевода в текущие цены к=4,11</t>
  </si>
  <si>
    <t>Средства на покрытие затрат по уплате НДС 18%</t>
  </si>
  <si>
    <t>Всего по смете в текущих ценах с НДС</t>
  </si>
  <si>
    <t>Составил: Ведущий специалист ОПС _____________________ Завьялова М. М.</t>
  </si>
  <si>
    <t>Объемы проверил: Инженер ОТН    _______________________Пашин А. С.</t>
  </si>
  <si>
    <t>ЛОКАЛЬНЫЙ СМЕТНЫЙ РАСЧЕТ</t>
  </si>
  <si>
    <t>На производство работ по ремонту тротуара вокруг территории МБОУ СОШ№5 в г. Югорске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</si>
</sst>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31" x14ac:knownFonts="1">
    <font>
      <sz val="10"/>
      <name val="Arial Cyr"/>
      <charset val="204"/>
    </font>
    <font>
      <sz val="8"/>
      <name val="Arial Cyr"/>
      <charset val="204"/>
    </font>
    <font>
      <sz val="10"/>
      <name val="Arial Cyr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1"/>
    </font>
    <font>
      <sz val="10"/>
      <name val="Times New Roman"/>
      <family val="1"/>
      <charset val="1"/>
    </font>
    <font>
      <sz val="10"/>
      <name val="Arial Cyr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theme="0"/>
      <name val="Calibri"/>
      <family val="2"/>
      <charset val="204"/>
      <scheme val="minor"/>
    </font>
    <font>
      <b/>
      <sz val="8"/>
      <name val="Arial"/>
      <family val="2"/>
      <charset val="204"/>
    </font>
    <font>
      <b/>
      <u/>
      <sz val="8"/>
      <color indexed="8"/>
      <name val="Arial"/>
      <family val="2"/>
      <charset val="204"/>
    </font>
    <font>
      <b/>
      <sz val="12"/>
      <color indexed="8"/>
      <name val="Arial"/>
      <family val="2"/>
      <charset val="204"/>
    </font>
    <font>
      <b/>
      <sz val="12"/>
      <name val="Arial"/>
      <family val="2"/>
      <charset val="204"/>
    </font>
  </fonts>
  <fills count="26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6"/>
      </patternFill>
    </fill>
    <fill>
      <patternFill patternType="solid">
        <fgColor indexed="9"/>
        <bgColor indexed="26"/>
      </patternFill>
    </fill>
  </fills>
  <borders count="2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7">
    <xf numFmtId="0" fontId="0" fillId="0" borderId="0"/>
    <xf numFmtId="0" fontId="8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1" fillId="7" borderId="1" applyNumberFormat="0" applyAlignment="0" applyProtection="0"/>
    <xf numFmtId="0" fontId="12" fillId="20" borderId="2" applyNumberFormat="0" applyAlignment="0" applyProtection="0"/>
    <xf numFmtId="0" fontId="13" fillId="20" borderId="1" applyNumberFormat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6" applyNumberFormat="0" applyFill="0" applyAlignment="0" applyProtection="0"/>
    <xf numFmtId="0" fontId="18" fillId="21" borderId="7" applyNumberFormat="0" applyAlignment="0" applyProtection="0"/>
    <xf numFmtId="0" fontId="19" fillId="0" borderId="0" applyNumberFormat="0" applyFill="0" applyBorder="0" applyAlignment="0" applyProtection="0"/>
    <xf numFmtId="0" fontId="20" fillId="22" borderId="0" applyNumberFormat="0" applyBorder="0" applyAlignment="0" applyProtection="0"/>
    <xf numFmtId="0" fontId="21" fillId="3" borderId="0" applyNumberFormat="0" applyBorder="0" applyAlignment="0" applyProtection="0"/>
    <xf numFmtId="0" fontId="22" fillId="0" borderId="0" applyNumberFormat="0" applyFill="0" applyBorder="0" applyAlignment="0" applyProtection="0"/>
    <xf numFmtId="0" fontId="8" fillId="23" borderId="8" applyNumberFormat="0" applyAlignment="0" applyProtection="0"/>
    <xf numFmtId="0" fontId="23" fillId="0" borderId="9" applyNumberFormat="0" applyFill="0" applyAlignment="0" applyProtection="0"/>
    <xf numFmtId="0" fontId="24" fillId="0" borderId="0" applyNumberFormat="0" applyFill="0" applyBorder="0" applyAlignment="0" applyProtection="0"/>
    <xf numFmtId="0" fontId="25" fillId="4" borderId="0" applyNumberFormat="0" applyBorder="0" applyAlignment="0" applyProtection="0"/>
    <xf numFmtId="0" fontId="8" fillId="0" borderId="0"/>
    <xf numFmtId="0" fontId="10" fillId="18" borderId="0" applyNumberFormat="0" applyBorder="0" applyAlignment="0" applyProtection="0"/>
    <xf numFmtId="0" fontId="26" fillId="24" borderId="0" applyNumberFormat="0" applyBorder="0" applyAlignment="0" applyProtection="0"/>
    <xf numFmtId="0" fontId="2" fillId="0" borderId="0"/>
  </cellStyleXfs>
  <cellXfs count="58">
    <xf numFmtId="0" fontId="0" fillId="0" borderId="0" xfId="0"/>
    <xf numFmtId="0" fontId="3" fillId="0" borderId="0" xfId="0" applyFont="1" applyAlignment="1">
      <alignment horizontal="right" vertical="top"/>
    </xf>
    <xf numFmtId="0" fontId="4" fillId="0" borderId="0" xfId="0" applyFont="1"/>
    <xf numFmtId="0" fontId="5" fillId="0" borderId="0" xfId="0" applyFont="1" applyAlignment="1">
      <alignment horizontal="right" vertical="top"/>
    </xf>
    <xf numFmtId="0" fontId="2" fillId="0" borderId="0" xfId="0" applyFont="1"/>
    <xf numFmtId="0" fontId="8" fillId="0" borderId="0" xfId="1" applyAlignment="1">
      <alignment horizontal="center"/>
    </xf>
    <xf numFmtId="0" fontId="7" fillId="0" borderId="0" xfId="1" applyFont="1" applyAlignment="1">
      <alignment horizontal="center"/>
    </xf>
    <xf numFmtId="0" fontId="8" fillId="0" borderId="0" xfId="1"/>
    <xf numFmtId="0" fontId="6" fillId="0" borderId="0" xfId="1" applyFont="1" applyBorder="1" applyAlignment="1">
      <alignment horizontal="center" vertical="center"/>
    </xf>
    <xf numFmtId="0" fontId="0" fillId="0" borderId="0" xfId="0" applyAlignment="1"/>
    <xf numFmtId="164" fontId="27" fillId="0" borderId="0" xfId="0" applyNumberFormat="1" applyFont="1" applyAlignment="1">
      <alignment horizontal="right" vertical="top"/>
    </xf>
    <xf numFmtId="0" fontId="0" fillId="0" borderId="0" xfId="0" applyFont="1" applyAlignment="1">
      <alignment horizontal="left"/>
    </xf>
    <xf numFmtId="2" fontId="27" fillId="0" borderId="0" xfId="0" applyNumberFormat="1" applyFont="1" applyAlignment="1">
      <alignment horizontal="right" vertical="top"/>
    </xf>
    <xf numFmtId="0" fontId="0" fillId="0" borderId="0" xfId="0" applyAlignment="1">
      <alignment vertical="top"/>
    </xf>
    <xf numFmtId="0" fontId="0" fillId="0" borderId="11" xfId="0" applyBorder="1" applyAlignment="1"/>
    <xf numFmtId="0" fontId="0" fillId="0" borderId="12" xfId="0" applyBorder="1" applyAlignment="1"/>
    <xf numFmtId="0" fontId="0" fillId="0" borderId="12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0" fontId="0" fillId="0" borderId="16" xfId="0" applyFont="1" applyBorder="1" applyAlignment="1">
      <alignment horizontal="center" vertical="center"/>
    </xf>
    <xf numFmtId="0" fontId="0" fillId="0" borderId="15" xfId="0" applyBorder="1" applyAlignment="1"/>
    <xf numFmtId="0" fontId="0" fillId="0" borderId="14" xfId="0" applyBorder="1" applyAlignment="1"/>
    <xf numFmtId="0" fontId="0" fillId="0" borderId="15" xfId="0" applyFont="1" applyBorder="1" applyAlignment="1">
      <alignment horizontal="center" vertical="top" wrapText="1"/>
    </xf>
    <xf numFmtId="0" fontId="0" fillId="0" borderId="15" xfId="0" applyFont="1" applyBorder="1" applyAlignment="1">
      <alignment horizontal="center" vertical="top"/>
    </xf>
    <xf numFmtId="0" fontId="0" fillId="0" borderId="17" xfId="0" applyBorder="1" applyAlignment="1"/>
    <xf numFmtId="0" fontId="0" fillId="0" borderId="16" xfId="0" applyBorder="1" applyAlignment="1"/>
    <xf numFmtId="0" fontId="0" fillId="0" borderId="18" xfId="0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0" fillId="0" borderId="19" xfId="0" applyFont="1" applyBorder="1" applyAlignment="1">
      <alignment horizontal="center" vertical="center"/>
    </xf>
    <xf numFmtId="0" fontId="0" fillId="25" borderId="13" xfId="0" applyFont="1" applyFill="1" applyBorder="1" applyAlignment="1">
      <alignment horizontal="center" vertical="center"/>
    </xf>
    <xf numFmtId="0" fontId="0" fillId="0" borderId="18" xfId="0" applyFont="1" applyBorder="1" applyAlignment="1">
      <alignment horizontal="center" vertical="top"/>
    </xf>
    <xf numFmtId="0" fontId="0" fillId="0" borderId="0" xfId="0" applyFont="1" applyAlignment="1">
      <alignment horizontal="right" vertical="top"/>
    </xf>
    <xf numFmtId="0" fontId="0" fillId="0" borderId="0" xfId="0" applyAlignment="1">
      <alignment horizontal="right"/>
    </xf>
    <xf numFmtId="0" fontId="0" fillId="0" borderId="20" xfId="0" applyFont="1" applyBorder="1" applyAlignment="1">
      <alignment horizontal="center" vertical="top"/>
    </xf>
    <xf numFmtId="0" fontId="0" fillId="0" borderId="20" xfId="0" applyFont="1" applyBorder="1" applyAlignment="1">
      <alignment vertical="top" wrapText="1"/>
    </xf>
    <xf numFmtId="0" fontId="0" fillId="0" borderId="20" xfId="0" applyFont="1" applyBorder="1" applyAlignment="1">
      <alignment horizontal="left" vertical="top" wrapText="1"/>
    </xf>
    <xf numFmtId="0" fontId="0" fillId="0" borderId="20" xfId="0" applyFont="1" applyBorder="1" applyAlignment="1">
      <alignment horizontal="center" vertical="top" wrapText="1"/>
    </xf>
    <xf numFmtId="0" fontId="0" fillId="0" borderId="20" xfId="0" applyFont="1" applyBorder="1" applyAlignment="1">
      <alignment horizontal="right" vertical="top" wrapText="1"/>
    </xf>
    <xf numFmtId="0" fontId="0" fillId="0" borderId="20" xfId="0" applyFont="1" applyBorder="1" applyAlignment="1">
      <alignment horizontal="right" vertical="top"/>
    </xf>
    <xf numFmtId="2" fontId="0" fillId="0" borderId="20" xfId="0" applyNumberFormat="1" applyBorder="1" applyAlignment="1">
      <alignment horizontal="right" vertical="top"/>
    </xf>
    <xf numFmtId="0" fontId="0" fillId="0" borderId="20" xfId="0" applyBorder="1" applyAlignment="1"/>
    <xf numFmtId="4" fontId="0" fillId="0" borderId="20" xfId="0" applyNumberFormat="1" applyBorder="1" applyAlignment="1">
      <alignment horizontal="right" vertical="top"/>
    </xf>
    <xf numFmtId="2" fontId="0" fillId="0" borderId="20" xfId="0" applyNumberFormat="1" applyBorder="1" applyAlignment="1"/>
    <xf numFmtId="0" fontId="0" fillId="0" borderId="20" xfId="0" applyBorder="1" applyAlignment="1"/>
    <xf numFmtId="0" fontId="0" fillId="0" borderId="0" xfId="0" applyAlignment="1"/>
    <xf numFmtId="0" fontId="0" fillId="0" borderId="0" xfId="0" applyAlignment="1">
      <alignment horizontal="left"/>
    </xf>
    <xf numFmtId="0" fontId="0" fillId="0" borderId="20" xfId="0" applyFont="1" applyBorder="1" applyAlignment="1">
      <alignment vertical="top" wrapText="1"/>
    </xf>
    <xf numFmtId="0" fontId="0" fillId="0" borderId="16" xfId="0" applyFont="1" applyBorder="1" applyAlignment="1">
      <alignment horizontal="center" vertical="center"/>
    </xf>
    <xf numFmtId="0" fontId="28" fillId="0" borderId="0" xfId="0" applyFont="1" applyBorder="1" applyAlignment="1">
      <alignment horizontal="left"/>
    </xf>
    <xf numFmtId="0" fontId="0" fillId="0" borderId="13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0" fontId="0" fillId="0" borderId="0" xfId="0" applyFont="1" applyAlignment="1">
      <alignment horizontal="right" vertical="top"/>
    </xf>
    <xf numFmtId="0" fontId="0" fillId="0" borderId="0" xfId="0" applyFont="1" applyBorder="1" applyAlignment="1">
      <alignment horizontal="left" wrapText="1"/>
    </xf>
    <xf numFmtId="0" fontId="0" fillId="0" borderId="0" xfId="0" applyFont="1" applyBorder="1" applyAlignment="1">
      <alignment horizontal="right" vertical="top" wrapText="1"/>
    </xf>
    <xf numFmtId="0" fontId="0" fillId="0" borderId="10" xfId="0" applyFont="1" applyBorder="1" applyAlignment="1">
      <alignment horizontal="right" vertical="top"/>
    </xf>
    <xf numFmtId="0" fontId="29" fillId="0" borderId="0" xfId="0" applyFont="1" applyBorder="1" applyAlignment="1">
      <alignment horizontal="center" vertical="top"/>
    </xf>
    <xf numFmtId="0" fontId="30" fillId="0" borderId="0" xfId="1" applyFont="1" applyBorder="1" applyAlignment="1">
      <alignment horizontal="center" vertical="center"/>
    </xf>
  </cellXfs>
  <cellStyles count="47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60% - Акцент1 2" xfId="14"/>
    <cellStyle name="60% - Акцент2 2" xfId="15"/>
    <cellStyle name="60% - Акцент3 2" xfId="16"/>
    <cellStyle name="60% - Акцент4 2" xfId="17"/>
    <cellStyle name="60% - Акцент5 2" xfId="18"/>
    <cellStyle name="60% - Акцент6 2" xfId="19"/>
    <cellStyle name="Акцент1 2" xfId="20"/>
    <cellStyle name="Акцент2 2" xfId="21"/>
    <cellStyle name="Акцент3 2" xfId="22"/>
    <cellStyle name="Акцент3 2 2" xfId="45"/>
    <cellStyle name="Акцент3 3" xfId="44"/>
    <cellStyle name="Акцент4 2" xfId="23"/>
    <cellStyle name="Акцент5 2" xfId="24"/>
    <cellStyle name="Акцент6 2" xfId="25"/>
    <cellStyle name="Ввод  2" xfId="26"/>
    <cellStyle name="Вывод 2" xfId="27"/>
    <cellStyle name="Вычисление 2" xfId="28"/>
    <cellStyle name="Заголовок 1 2" xfId="29"/>
    <cellStyle name="Заголовок 2 2" xfId="30"/>
    <cellStyle name="Заголовок 3 2" xfId="31"/>
    <cellStyle name="Заголовок 4 2" xfId="32"/>
    <cellStyle name="Итог 2" xfId="33"/>
    <cellStyle name="Контрольная ячейка 2" xfId="34"/>
    <cellStyle name="Название 2" xfId="35"/>
    <cellStyle name="Нейтральный 2" xfId="36"/>
    <cellStyle name="Обычный" xfId="0" builtinId="0"/>
    <cellStyle name="Обычный 2" xfId="1"/>
    <cellStyle name="Обычный 2 2" xfId="46"/>
    <cellStyle name="Обычный 3" xfId="43"/>
    <cellStyle name="Плохой 2" xfId="37"/>
    <cellStyle name="Пояснение 2" xfId="38"/>
    <cellStyle name="Примечание 2" xfId="39"/>
    <cellStyle name="Связанная ячейка 2" xfId="40"/>
    <cellStyle name="Текст предупреждения 2" xfId="41"/>
    <cellStyle name="Хороший 2" xfId="4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14</xdr:col>
      <xdr:colOff>304800</xdr:colOff>
      <xdr:row>4</xdr:row>
      <xdr:rowOff>76200</xdr:rowOff>
    </xdr:to>
    <xdr:pic>
      <xdr:nvPicPr>
        <xdr:cNvPr id="3" name="Рисунок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477500" cy="1362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39</xdr:row>
      <xdr:rowOff>0</xdr:rowOff>
    </xdr:from>
    <xdr:to>
      <xdr:col>14</xdr:col>
      <xdr:colOff>304800</xdr:colOff>
      <xdr:row>41</xdr:row>
      <xdr:rowOff>171450</xdr:rowOff>
    </xdr:to>
    <xdr:sp macro="" textlink="">
      <xdr:nvSpPr>
        <xdr:cNvPr id="1025" name="AutoShape 1"/>
        <xdr:cNvSpPr>
          <a:spLocks noChangeAspect="1" noChangeArrowheads="1"/>
        </xdr:cNvSpPr>
      </xdr:nvSpPr>
      <xdr:spPr bwMode="auto">
        <a:xfrm>
          <a:off x="0" y="12934950"/>
          <a:ext cx="10477500" cy="1362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39</xdr:row>
      <xdr:rowOff>0</xdr:rowOff>
    </xdr:from>
    <xdr:to>
      <xdr:col>14</xdr:col>
      <xdr:colOff>304800</xdr:colOff>
      <xdr:row>41</xdr:row>
      <xdr:rowOff>171450</xdr:rowOff>
    </xdr:to>
    <xdr:sp macro="" textlink="">
      <xdr:nvSpPr>
        <xdr:cNvPr id="1037" name="AutoShape 13"/>
        <xdr:cNvSpPr>
          <a:spLocks noChangeAspect="1" noChangeArrowheads="1"/>
        </xdr:cNvSpPr>
      </xdr:nvSpPr>
      <xdr:spPr bwMode="auto">
        <a:xfrm>
          <a:off x="0" y="12934950"/>
          <a:ext cx="10477500" cy="1362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O59"/>
  <sheetViews>
    <sheetView tabSelected="1" topLeftCell="B1" zoomScaleNormal="100" zoomScaleSheetLayoutView="75" workbookViewId="0">
      <selection activeCell="C17" sqref="C17"/>
    </sheetView>
  </sheetViews>
  <sheetFormatPr defaultRowHeight="12.75" outlineLevelRow="2" x14ac:dyDescent="0.2"/>
  <cols>
    <col min="1" max="1" width="9.140625" style="1" hidden="1" customWidth="1"/>
    <col min="2" max="2" width="5.28515625" style="1" customWidth="1"/>
    <col min="3" max="3" width="12.28515625" style="1" customWidth="1"/>
    <col min="4" max="4" width="38.7109375" style="1" customWidth="1"/>
    <col min="5" max="5" width="9.140625" style="2" customWidth="1"/>
    <col min="6" max="6" width="9.140625" style="2" hidden="1" customWidth="1"/>
    <col min="7" max="7" width="18.140625" style="2" customWidth="1"/>
    <col min="8" max="8" width="9.85546875" style="2" customWidth="1"/>
    <col min="9" max="9" width="11" style="2" customWidth="1"/>
    <col min="10" max="11" width="9.140625" style="2"/>
    <col min="12" max="12" width="9.85546875" style="2" customWidth="1"/>
    <col min="13" max="13" width="9.140625" style="2"/>
    <col min="14" max="14" width="10.85546875" style="2" customWidth="1"/>
    <col min="15" max="16384" width="9.140625" style="2"/>
  </cols>
  <sheetData>
    <row r="1" spans="1:15" outlineLevel="2" x14ac:dyDescent="0.2">
      <c r="A1" s="3"/>
      <c r="B1" s="3"/>
      <c r="C1" s="3"/>
      <c r="D1" s="4"/>
      <c r="E1" s="4"/>
    </row>
    <row r="2" spans="1:15" outlineLevel="1" x14ac:dyDescent="0.2">
      <c r="A2" s="3"/>
      <c r="B2" s="3"/>
      <c r="C2" s="3"/>
      <c r="D2" s="4"/>
      <c r="E2" s="4"/>
    </row>
    <row r="3" spans="1:15" outlineLevel="1" x14ac:dyDescent="0.2">
      <c r="A3" s="3"/>
      <c r="B3" s="3"/>
      <c r="C3" s="3"/>
      <c r="D3" s="4"/>
      <c r="E3" s="4"/>
    </row>
    <row r="4" spans="1:15" ht="63" customHeight="1" outlineLevel="1" x14ac:dyDescent="0.2">
      <c r="A4" s="3"/>
      <c r="B4" s="3"/>
      <c r="C4" s="3"/>
      <c r="D4" s="4"/>
      <c r="E4" s="4"/>
    </row>
    <row r="5" spans="1:15" ht="18" customHeight="1" x14ac:dyDescent="0.2">
      <c r="C5" s="2"/>
      <c r="D5" s="2"/>
    </row>
    <row r="6" spans="1:15" ht="15.75" x14ac:dyDescent="0.2">
      <c r="A6" s="5"/>
      <c r="B6" s="6"/>
      <c r="C6" s="56" t="s">
        <v>203</v>
      </c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</row>
    <row r="7" spans="1:15" ht="12.75" customHeight="1" x14ac:dyDescent="0.2">
      <c r="A7" s="57" t="s">
        <v>204</v>
      </c>
      <c r="B7" s="57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8"/>
    </row>
    <row r="8" spans="1:15" x14ac:dyDescent="0.2">
      <c r="A8" s="7"/>
      <c r="B8" s="9"/>
      <c r="C8" s="9"/>
      <c r="D8" s="9"/>
      <c r="E8" s="9"/>
      <c r="F8" s="9"/>
      <c r="G8" s="9"/>
      <c r="H8" s="9"/>
      <c r="I8" s="9"/>
      <c r="J8" s="52" t="s">
        <v>0</v>
      </c>
      <c r="K8" s="52"/>
      <c r="L8" s="52"/>
      <c r="M8" s="10">
        <v>405.23700000000002</v>
      </c>
      <c r="N8" s="11" t="s">
        <v>1</v>
      </c>
      <c r="O8" s="7"/>
    </row>
    <row r="9" spans="1:15" x14ac:dyDescent="0.2">
      <c r="A9" s="7"/>
      <c r="B9" s="53" t="s">
        <v>2</v>
      </c>
      <c r="C9" s="53"/>
      <c r="D9" s="53"/>
      <c r="E9" s="53"/>
      <c r="F9" s="53"/>
      <c r="G9" s="53"/>
      <c r="H9" s="53"/>
      <c r="I9" s="53"/>
      <c r="J9" s="54" t="s">
        <v>3</v>
      </c>
      <c r="K9" s="54"/>
      <c r="L9" s="54"/>
      <c r="M9" s="12">
        <v>451.88</v>
      </c>
      <c r="N9" s="13" t="s">
        <v>4</v>
      </c>
      <c r="O9" s="7"/>
    </row>
    <row r="10" spans="1:15" ht="13.5" thickBot="1" x14ac:dyDescent="0.25">
      <c r="A10" s="7"/>
      <c r="B10" s="9" t="s">
        <v>5</v>
      </c>
      <c r="C10" s="9"/>
      <c r="D10" s="9"/>
      <c r="E10" s="9"/>
      <c r="F10" s="9"/>
      <c r="G10" s="9"/>
      <c r="H10" s="9"/>
      <c r="I10" s="9"/>
      <c r="J10" s="55" t="s">
        <v>6</v>
      </c>
      <c r="K10" s="55"/>
      <c r="L10" s="55"/>
      <c r="M10" s="10">
        <v>12.423</v>
      </c>
      <c r="N10" s="9" t="s">
        <v>1</v>
      </c>
      <c r="O10" s="7"/>
    </row>
    <row r="11" spans="1:15" ht="13.5" thickBot="1" x14ac:dyDescent="0.25">
      <c r="B11" s="14"/>
      <c r="C11" s="15"/>
      <c r="D11" s="16" t="s">
        <v>7</v>
      </c>
      <c r="E11" s="15"/>
      <c r="F11" s="49" t="s">
        <v>8</v>
      </c>
      <c r="G11" s="49"/>
      <c r="H11" s="49"/>
      <c r="I11" s="49" t="s">
        <v>9</v>
      </c>
      <c r="J11" s="49"/>
      <c r="K11" s="49"/>
      <c r="L11" s="49"/>
      <c r="M11" s="50" t="s">
        <v>10</v>
      </c>
      <c r="N11" s="50"/>
    </row>
    <row r="12" spans="1:15" ht="12.75" customHeight="1" thickBot="1" x14ac:dyDescent="0.25">
      <c r="B12" s="17" t="s">
        <v>11</v>
      </c>
      <c r="C12" s="18" t="s">
        <v>12</v>
      </c>
      <c r="D12" s="18" t="s">
        <v>13</v>
      </c>
      <c r="E12" s="18" t="s">
        <v>14</v>
      </c>
      <c r="F12" s="19" t="s">
        <v>15</v>
      </c>
      <c r="G12" s="18" t="s">
        <v>16</v>
      </c>
      <c r="H12" s="20"/>
      <c r="I12" s="20"/>
      <c r="J12" s="18" t="s">
        <v>17</v>
      </c>
      <c r="K12" s="18" t="s">
        <v>16</v>
      </c>
      <c r="L12" s="20"/>
      <c r="M12" s="51" t="s">
        <v>18</v>
      </c>
      <c r="N12" s="51"/>
    </row>
    <row r="13" spans="1:15" ht="26.25" thickBot="1" x14ac:dyDescent="0.25">
      <c r="B13" s="21"/>
      <c r="C13" s="18" t="s">
        <v>19</v>
      </c>
      <c r="D13" s="18" t="s">
        <v>20</v>
      </c>
      <c r="E13" s="19"/>
      <c r="F13" s="19"/>
      <c r="G13" s="19" t="s">
        <v>21</v>
      </c>
      <c r="H13" s="22" t="s">
        <v>22</v>
      </c>
      <c r="I13" s="20"/>
      <c r="J13" s="18" t="s">
        <v>23</v>
      </c>
      <c r="K13" s="19" t="s">
        <v>21</v>
      </c>
      <c r="L13" s="22" t="s">
        <v>22</v>
      </c>
      <c r="M13" s="51" t="s">
        <v>24</v>
      </c>
      <c r="N13" s="51"/>
    </row>
    <row r="14" spans="1:15" ht="13.5" thickBot="1" x14ac:dyDescent="0.25">
      <c r="B14" s="17" t="s">
        <v>25</v>
      </c>
      <c r="C14" s="18" t="s">
        <v>26</v>
      </c>
      <c r="D14" s="18"/>
      <c r="E14" s="18"/>
      <c r="F14" s="20" t="s">
        <v>27</v>
      </c>
      <c r="G14" s="18" t="s">
        <v>28</v>
      </c>
      <c r="H14" s="23" t="s">
        <v>29</v>
      </c>
      <c r="I14" s="18" t="s">
        <v>15</v>
      </c>
      <c r="J14" s="18" t="s">
        <v>30</v>
      </c>
      <c r="K14" s="18" t="s">
        <v>28</v>
      </c>
      <c r="L14" s="23" t="s">
        <v>29</v>
      </c>
      <c r="M14" s="47" t="s">
        <v>31</v>
      </c>
      <c r="N14" s="47"/>
    </row>
    <row r="15" spans="1:15" ht="13.5" thickBot="1" x14ac:dyDescent="0.25">
      <c r="B15" s="21"/>
      <c r="C15" s="20"/>
      <c r="D15" s="20"/>
      <c r="E15" s="23" t="s">
        <v>32</v>
      </c>
      <c r="F15" s="18" t="s">
        <v>33</v>
      </c>
      <c r="G15" s="18" t="s">
        <v>33</v>
      </c>
      <c r="H15" s="23" t="s">
        <v>34</v>
      </c>
      <c r="I15" s="20"/>
      <c r="J15" s="18" t="s">
        <v>35</v>
      </c>
      <c r="K15" s="18" t="s">
        <v>33</v>
      </c>
      <c r="L15" s="23" t="s">
        <v>34</v>
      </c>
      <c r="M15" s="47" t="s">
        <v>36</v>
      </c>
      <c r="N15" s="47"/>
    </row>
    <row r="16" spans="1:15" ht="12.75" customHeight="1" thickBot="1" x14ac:dyDescent="0.25">
      <c r="B16" s="24"/>
      <c r="C16" s="25"/>
      <c r="D16" s="25"/>
      <c r="E16" s="25"/>
      <c r="F16" s="19" t="s">
        <v>37</v>
      </c>
      <c r="G16" s="19" t="s">
        <v>37</v>
      </c>
      <c r="H16" s="25"/>
      <c r="I16" s="20"/>
      <c r="J16" s="25"/>
      <c r="K16" s="19" t="s">
        <v>35</v>
      </c>
      <c r="L16" s="20"/>
      <c r="M16" s="19" t="s">
        <v>38</v>
      </c>
      <c r="N16" s="19" t="s">
        <v>39</v>
      </c>
    </row>
    <row r="17" spans="2:14" ht="12.75" customHeight="1" thickBot="1" x14ac:dyDescent="0.25">
      <c r="B17" s="26" t="s">
        <v>40</v>
      </c>
      <c r="C17" s="27" t="s">
        <v>41</v>
      </c>
      <c r="D17" s="28" t="s">
        <v>42</v>
      </c>
      <c r="E17" s="26" t="s">
        <v>43</v>
      </c>
      <c r="F17" s="27" t="s">
        <v>44</v>
      </c>
      <c r="G17" s="27" t="s">
        <v>45</v>
      </c>
      <c r="H17" s="29" t="s">
        <v>46</v>
      </c>
      <c r="I17" s="27" t="s">
        <v>47</v>
      </c>
      <c r="J17" s="27" t="s">
        <v>48</v>
      </c>
      <c r="K17" s="27" t="s">
        <v>49</v>
      </c>
      <c r="L17" s="30" t="s">
        <v>50</v>
      </c>
      <c r="M17" s="27" t="s">
        <v>51</v>
      </c>
      <c r="N17" s="30" t="s">
        <v>52</v>
      </c>
    </row>
    <row r="18" spans="2:14" ht="12.75" customHeight="1" x14ac:dyDescent="0.2">
      <c r="B18" s="48" t="s">
        <v>53</v>
      </c>
      <c r="C18" s="48"/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9"/>
    </row>
    <row r="19" spans="2:14" ht="57" customHeight="1" x14ac:dyDescent="0.2">
      <c r="B19" s="33" t="s">
        <v>54</v>
      </c>
      <c r="C19" s="34" t="s">
        <v>55</v>
      </c>
      <c r="D19" s="35" t="s">
        <v>56</v>
      </c>
      <c r="E19" s="36" t="s">
        <v>57</v>
      </c>
      <c r="F19" s="37" t="s">
        <v>58</v>
      </c>
      <c r="G19" s="37" t="s">
        <v>59</v>
      </c>
      <c r="H19" s="38" t="s">
        <v>7</v>
      </c>
      <c r="I19" s="39">
        <v>233.67</v>
      </c>
      <c r="J19" s="39">
        <v>90.05</v>
      </c>
      <c r="K19" s="37" t="s">
        <v>60</v>
      </c>
      <c r="L19" s="38" t="s">
        <v>7</v>
      </c>
      <c r="M19" s="37" t="s">
        <v>61</v>
      </c>
      <c r="N19" s="37" t="s">
        <v>62</v>
      </c>
    </row>
    <row r="20" spans="2:14" ht="51" x14ac:dyDescent="0.2">
      <c r="B20" s="33" t="s">
        <v>63</v>
      </c>
      <c r="C20" s="34" t="s">
        <v>55</v>
      </c>
      <c r="D20" s="35" t="s">
        <v>64</v>
      </c>
      <c r="E20" s="36" t="s">
        <v>57</v>
      </c>
      <c r="F20" s="37" t="s">
        <v>65</v>
      </c>
      <c r="G20" s="37" t="s">
        <v>59</v>
      </c>
      <c r="H20" s="39">
        <v>5092.45</v>
      </c>
      <c r="I20" s="39">
        <v>343.02</v>
      </c>
      <c r="J20" s="39">
        <v>112.57</v>
      </c>
      <c r="K20" s="37" t="s">
        <v>66</v>
      </c>
      <c r="L20" s="39">
        <v>50.92</v>
      </c>
      <c r="M20" s="37" t="s">
        <v>61</v>
      </c>
      <c r="N20" s="37" t="s">
        <v>67</v>
      </c>
    </row>
    <row r="21" spans="2:14" ht="52.5" customHeight="1" x14ac:dyDescent="0.2">
      <c r="B21" s="33" t="s">
        <v>68</v>
      </c>
      <c r="C21" s="34" t="s">
        <v>69</v>
      </c>
      <c r="D21" s="35" t="s">
        <v>70</v>
      </c>
      <c r="E21" s="36" t="s">
        <v>71</v>
      </c>
      <c r="F21" s="37" t="s">
        <v>72</v>
      </c>
      <c r="G21" s="37" t="s">
        <v>73</v>
      </c>
      <c r="H21" s="38" t="s">
        <v>7</v>
      </c>
      <c r="I21" s="39">
        <v>642.88</v>
      </c>
      <c r="J21" s="39">
        <v>200.67</v>
      </c>
      <c r="K21" s="37" t="s">
        <v>74</v>
      </c>
      <c r="L21" s="38" t="s">
        <v>7</v>
      </c>
      <c r="M21" s="37" t="s">
        <v>75</v>
      </c>
      <c r="N21" s="37" t="s">
        <v>76</v>
      </c>
    </row>
    <row r="22" spans="2:14" ht="39.75" customHeight="1" x14ac:dyDescent="0.2">
      <c r="B22" s="33" t="s">
        <v>77</v>
      </c>
      <c r="C22" s="34" t="s">
        <v>69</v>
      </c>
      <c r="D22" s="35" t="s">
        <v>78</v>
      </c>
      <c r="E22" s="36" t="s">
        <v>71</v>
      </c>
      <c r="F22" s="37" t="s">
        <v>79</v>
      </c>
      <c r="G22" s="37" t="s">
        <v>73</v>
      </c>
      <c r="H22" s="39">
        <v>4129.47</v>
      </c>
      <c r="I22" s="41">
        <v>1010.07</v>
      </c>
      <c r="J22" s="39">
        <v>250.84</v>
      </c>
      <c r="K22" s="37" t="s">
        <v>80</v>
      </c>
      <c r="L22" s="39">
        <v>206.47</v>
      </c>
      <c r="M22" s="37" t="s">
        <v>75</v>
      </c>
      <c r="N22" s="37" t="s">
        <v>81</v>
      </c>
    </row>
    <row r="23" spans="2:14" ht="54.75" customHeight="1" x14ac:dyDescent="0.2">
      <c r="B23" s="33" t="s">
        <v>82</v>
      </c>
      <c r="C23" s="34" t="s">
        <v>83</v>
      </c>
      <c r="D23" s="35" t="s">
        <v>84</v>
      </c>
      <c r="E23" s="36" t="s">
        <v>85</v>
      </c>
      <c r="F23" s="37" t="s">
        <v>86</v>
      </c>
      <c r="G23" s="37" t="s">
        <v>87</v>
      </c>
      <c r="H23" s="38" t="s">
        <v>7</v>
      </c>
      <c r="I23" s="41">
        <v>3724.23</v>
      </c>
      <c r="J23" s="41">
        <v>2289.19</v>
      </c>
      <c r="K23" s="37" t="s">
        <v>88</v>
      </c>
      <c r="L23" s="38" t="s">
        <v>7</v>
      </c>
      <c r="M23" s="37" t="s">
        <v>89</v>
      </c>
      <c r="N23" s="37" t="s">
        <v>90</v>
      </c>
    </row>
    <row r="24" spans="2:14" ht="54" customHeight="1" x14ac:dyDescent="0.2">
      <c r="B24" s="33" t="s">
        <v>91</v>
      </c>
      <c r="C24" s="34" t="s">
        <v>83</v>
      </c>
      <c r="D24" s="35" t="s">
        <v>92</v>
      </c>
      <c r="E24" s="36" t="s">
        <v>85</v>
      </c>
      <c r="F24" s="37" t="s">
        <v>93</v>
      </c>
      <c r="G24" s="37" t="s">
        <v>87</v>
      </c>
      <c r="H24" s="39">
        <v>7891.98</v>
      </c>
      <c r="I24" s="41">
        <v>19985.45</v>
      </c>
      <c r="J24" s="41">
        <v>2861.48</v>
      </c>
      <c r="K24" s="37" t="s">
        <v>94</v>
      </c>
      <c r="L24" s="41">
        <v>15330.17</v>
      </c>
      <c r="M24" s="37" t="s">
        <v>89</v>
      </c>
      <c r="N24" s="37" t="s">
        <v>95</v>
      </c>
    </row>
    <row r="25" spans="2:14" ht="41.25" customHeight="1" x14ac:dyDescent="0.2">
      <c r="B25" s="33" t="s">
        <v>96</v>
      </c>
      <c r="C25" s="34" t="s">
        <v>97</v>
      </c>
      <c r="D25" s="35" t="s">
        <v>98</v>
      </c>
      <c r="E25" s="36" t="s">
        <v>99</v>
      </c>
      <c r="F25" s="39">
        <v>78.510000000000005</v>
      </c>
      <c r="G25" s="38" t="s">
        <v>7</v>
      </c>
      <c r="H25" s="39">
        <v>78.510000000000005</v>
      </c>
      <c r="I25" s="41">
        <v>-15250.57</v>
      </c>
      <c r="J25" s="38" t="s">
        <v>7</v>
      </c>
      <c r="K25" s="38" t="s">
        <v>7</v>
      </c>
      <c r="L25" s="41">
        <v>-15250.57</v>
      </c>
      <c r="M25" s="38" t="s">
        <v>7</v>
      </c>
      <c r="N25" s="38" t="s">
        <v>7</v>
      </c>
    </row>
    <row r="26" spans="2:14" ht="88.5" customHeight="1" x14ac:dyDescent="0.2">
      <c r="B26" s="33" t="s">
        <v>100</v>
      </c>
      <c r="C26" s="34" t="s">
        <v>101</v>
      </c>
      <c r="D26" s="35" t="s">
        <v>102</v>
      </c>
      <c r="E26" s="36" t="s">
        <v>103</v>
      </c>
      <c r="F26" s="37" t="s">
        <v>104</v>
      </c>
      <c r="G26" s="37" t="s">
        <v>105</v>
      </c>
      <c r="H26" s="38" t="s">
        <v>7</v>
      </c>
      <c r="I26" s="41">
        <v>1301.01</v>
      </c>
      <c r="J26" s="39">
        <v>245.5</v>
      </c>
      <c r="K26" s="37" t="s">
        <v>106</v>
      </c>
      <c r="L26" s="38" t="s">
        <v>7</v>
      </c>
      <c r="M26" s="37" t="s">
        <v>107</v>
      </c>
      <c r="N26" s="37" t="s">
        <v>108</v>
      </c>
    </row>
    <row r="27" spans="2:14" ht="67.5" customHeight="1" x14ac:dyDescent="0.2">
      <c r="B27" s="33" t="s">
        <v>109</v>
      </c>
      <c r="C27" s="34" t="s">
        <v>101</v>
      </c>
      <c r="D27" s="35" t="s">
        <v>110</v>
      </c>
      <c r="E27" s="36" t="s">
        <v>103</v>
      </c>
      <c r="F27" s="37" t="s">
        <v>111</v>
      </c>
      <c r="G27" s="37" t="s">
        <v>105</v>
      </c>
      <c r="H27" s="39">
        <v>2530.37</v>
      </c>
      <c r="I27" s="41">
        <v>1796.3</v>
      </c>
      <c r="J27" s="39">
        <v>306.87</v>
      </c>
      <c r="K27" s="37" t="s">
        <v>112</v>
      </c>
      <c r="L27" s="39">
        <v>170.04</v>
      </c>
      <c r="M27" s="37" t="s">
        <v>107</v>
      </c>
      <c r="N27" s="37" t="s">
        <v>113</v>
      </c>
    </row>
    <row r="28" spans="2:14" ht="52.5" customHeight="1" x14ac:dyDescent="0.2">
      <c r="B28" s="33" t="s">
        <v>114</v>
      </c>
      <c r="C28" s="34" t="s">
        <v>83</v>
      </c>
      <c r="D28" s="35" t="s">
        <v>92</v>
      </c>
      <c r="E28" s="36" t="s">
        <v>115</v>
      </c>
      <c r="F28" s="37" t="s">
        <v>93</v>
      </c>
      <c r="G28" s="37" t="s">
        <v>87</v>
      </c>
      <c r="H28" s="39">
        <v>7891.98</v>
      </c>
      <c r="I28" s="41">
        <v>18519.34</v>
      </c>
      <c r="J28" s="41">
        <v>2651.57</v>
      </c>
      <c r="K28" s="37" t="s">
        <v>116</v>
      </c>
      <c r="L28" s="41">
        <v>14205.56</v>
      </c>
      <c r="M28" s="37" t="s">
        <v>89</v>
      </c>
      <c r="N28" s="37" t="s">
        <v>117</v>
      </c>
    </row>
    <row r="29" spans="2:14" ht="57" customHeight="1" x14ac:dyDescent="0.2">
      <c r="B29" s="33" t="s">
        <v>118</v>
      </c>
      <c r="C29" s="34" t="s">
        <v>119</v>
      </c>
      <c r="D29" s="35" t="s">
        <v>120</v>
      </c>
      <c r="E29" s="36" t="s">
        <v>121</v>
      </c>
      <c r="F29" s="37" t="s">
        <v>122</v>
      </c>
      <c r="G29" s="37" t="s">
        <v>123</v>
      </c>
      <c r="H29" s="39">
        <v>12.45</v>
      </c>
      <c r="I29" s="41">
        <v>1252.32</v>
      </c>
      <c r="J29" s="39">
        <v>118.4</v>
      </c>
      <c r="K29" s="37" t="s">
        <v>124</v>
      </c>
      <c r="L29" s="39">
        <v>3.24</v>
      </c>
      <c r="M29" s="37" t="s">
        <v>125</v>
      </c>
      <c r="N29" s="37" t="s">
        <v>126</v>
      </c>
    </row>
    <row r="30" spans="2:14" ht="51" x14ac:dyDescent="0.2">
      <c r="B30" s="33" t="s">
        <v>127</v>
      </c>
      <c r="C30" s="34" t="s">
        <v>128</v>
      </c>
      <c r="D30" s="35" t="s">
        <v>129</v>
      </c>
      <c r="E30" s="36" t="s">
        <v>130</v>
      </c>
      <c r="F30" s="37" t="s">
        <v>131</v>
      </c>
      <c r="G30" s="37" t="s">
        <v>132</v>
      </c>
      <c r="H30" s="39">
        <v>84512.1</v>
      </c>
      <c r="I30" s="41">
        <v>3179.27</v>
      </c>
      <c r="J30" s="39">
        <v>172.5</v>
      </c>
      <c r="K30" s="37" t="s">
        <v>133</v>
      </c>
      <c r="L30" s="41">
        <v>2873.41</v>
      </c>
      <c r="M30" s="37" t="s">
        <v>134</v>
      </c>
      <c r="N30" s="37" t="s">
        <v>135</v>
      </c>
    </row>
    <row r="31" spans="2:14" ht="12.75" customHeight="1" x14ac:dyDescent="0.2">
      <c r="B31" s="33" t="s">
        <v>136</v>
      </c>
      <c r="C31" s="34" t="s">
        <v>137</v>
      </c>
      <c r="D31" s="35" t="s">
        <v>138</v>
      </c>
      <c r="E31" s="36" t="s">
        <v>139</v>
      </c>
      <c r="F31" s="37" t="s">
        <v>140</v>
      </c>
      <c r="G31" s="37" t="s">
        <v>141</v>
      </c>
      <c r="H31" s="39">
        <v>7390.22</v>
      </c>
      <c r="I31" s="41">
        <v>4289.1899999999996</v>
      </c>
      <c r="J31" s="39">
        <v>220.07</v>
      </c>
      <c r="K31" s="37" t="s">
        <v>142</v>
      </c>
      <c r="L31" s="41">
        <v>4020.28</v>
      </c>
      <c r="M31" s="37" t="s">
        <v>143</v>
      </c>
      <c r="N31" s="37" t="s">
        <v>144</v>
      </c>
    </row>
    <row r="32" spans="2:14" ht="12.75" customHeight="1" x14ac:dyDescent="0.2">
      <c r="B32" s="33" t="s">
        <v>145</v>
      </c>
      <c r="C32" s="34" t="s">
        <v>119</v>
      </c>
      <c r="D32" s="35" t="s">
        <v>146</v>
      </c>
      <c r="E32" s="36" t="s">
        <v>147</v>
      </c>
      <c r="F32" s="37" t="s">
        <v>122</v>
      </c>
      <c r="G32" s="37" t="s">
        <v>123</v>
      </c>
      <c r="H32" s="39">
        <v>12.45</v>
      </c>
      <c r="I32" s="41">
        <v>4816.63</v>
      </c>
      <c r="J32" s="39">
        <v>455.39</v>
      </c>
      <c r="K32" s="37" t="s">
        <v>148</v>
      </c>
      <c r="L32" s="39">
        <v>12.45</v>
      </c>
      <c r="M32" s="37" t="s">
        <v>125</v>
      </c>
      <c r="N32" s="37" t="s">
        <v>149</v>
      </c>
    </row>
    <row r="33" spans="2:14" ht="12.75" customHeight="1" x14ac:dyDescent="0.2">
      <c r="B33" s="33" t="s">
        <v>150</v>
      </c>
      <c r="C33" s="34" t="s">
        <v>151</v>
      </c>
      <c r="D33" s="35" t="s">
        <v>152</v>
      </c>
      <c r="E33" s="36" t="s">
        <v>153</v>
      </c>
      <c r="F33" s="39">
        <v>78.47</v>
      </c>
      <c r="G33" s="38" t="s">
        <v>7</v>
      </c>
      <c r="H33" s="39">
        <v>78.47</v>
      </c>
      <c r="I33" s="41">
        <v>7847</v>
      </c>
      <c r="J33" s="38" t="s">
        <v>7</v>
      </c>
      <c r="K33" s="38" t="s">
        <v>7</v>
      </c>
      <c r="L33" s="41">
        <v>7847</v>
      </c>
      <c r="M33" s="38" t="s">
        <v>7</v>
      </c>
      <c r="N33" s="38" t="s">
        <v>7</v>
      </c>
    </row>
    <row r="34" spans="2:14" ht="12.75" customHeight="1" x14ac:dyDescent="0.2">
      <c r="B34" s="33" t="s">
        <v>154</v>
      </c>
      <c r="C34" s="34" t="s">
        <v>155</v>
      </c>
      <c r="D34" s="35" t="s">
        <v>156</v>
      </c>
      <c r="E34" s="36" t="s">
        <v>157</v>
      </c>
      <c r="F34" s="37" t="s">
        <v>158</v>
      </c>
      <c r="G34" s="38" t="s">
        <v>7</v>
      </c>
      <c r="H34" s="38" t="s">
        <v>7</v>
      </c>
      <c r="I34" s="39">
        <v>682.1</v>
      </c>
      <c r="J34" s="39">
        <v>682.1</v>
      </c>
      <c r="K34" s="38" t="s">
        <v>7</v>
      </c>
      <c r="L34" s="38" t="s">
        <v>7</v>
      </c>
      <c r="M34" s="39">
        <v>123</v>
      </c>
      <c r="N34" s="39">
        <v>25.46</v>
      </c>
    </row>
    <row r="35" spans="2:14" ht="12.75" customHeight="1" x14ac:dyDescent="0.2">
      <c r="B35" s="33" t="s">
        <v>159</v>
      </c>
      <c r="C35" s="34" t="s">
        <v>160</v>
      </c>
      <c r="D35" s="35" t="s">
        <v>161</v>
      </c>
      <c r="E35" s="36" t="s">
        <v>162</v>
      </c>
      <c r="F35" s="37" t="s">
        <v>163</v>
      </c>
      <c r="G35" s="38" t="s">
        <v>7</v>
      </c>
      <c r="H35" s="38" t="s">
        <v>7</v>
      </c>
      <c r="I35" s="39">
        <v>160.30000000000001</v>
      </c>
      <c r="J35" s="39">
        <v>160.30000000000001</v>
      </c>
      <c r="K35" s="38" t="s">
        <v>7</v>
      </c>
      <c r="L35" s="38" t="s">
        <v>7</v>
      </c>
      <c r="M35" s="39">
        <v>189</v>
      </c>
      <c r="N35" s="39">
        <v>6.09</v>
      </c>
    </row>
    <row r="36" spans="2:14" ht="12.75" customHeight="1" x14ac:dyDescent="0.2">
      <c r="B36" s="33" t="s">
        <v>164</v>
      </c>
      <c r="C36" s="34" t="s">
        <v>165</v>
      </c>
      <c r="D36" s="35" t="s">
        <v>166</v>
      </c>
      <c r="E36" s="36" t="s">
        <v>167</v>
      </c>
      <c r="F36" s="37" t="s">
        <v>168</v>
      </c>
      <c r="G36" s="38" t="s">
        <v>7</v>
      </c>
      <c r="H36" s="38" t="s">
        <v>7</v>
      </c>
      <c r="I36" s="39">
        <v>68.83</v>
      </c>
      <c r="J36" s="39">
        <v>68.83</v>
      </c>
      <c r="K36" s="38" t="s">
        <v>7</v>
      </c>
      <c r="L36" s="38" t="s">
        <v>7</v>
      </c>
      <c r="M36" s="39">
        <v>3.96</v>
      </c>
      <c r="N36" s="39">
        <v>2.2799999999999998</v>
      </c>
    </row>
    <row r="37" spans="2:14" ht="12.75" customHeight="1" x14ac:dyDescent="0.2">
      <c r="B37" s="33" t="s">
        <v>169</v>
      </c>
      <c r="C37" s="34" t="s">
        <v>170</v>
      </c>
      <c r="D37" s="35" t="s">
        <v>171</v>
      </c>
      <c r="E37" s="36" t="s">
        <v>172</v>
      </c>
      <c r="F37" s="39">
        <v>6.1</v>
      </c>
      <c r="G37" s="37" t="s">
        <v>173</v>
      </c>
      <c r="H37" s="38" t="s">
        <v>7</v>
      </c>
      <c r="I37" s="39">
        <v>87.84</v>
      </c>
      <c r="J37" s="38" t="s">
        <v>7</v>
      </c>
      <c r="K37" s="37" t="s">
        <v>174</v>
      </c>
      <c r="L37" s="38" t="s">
        <v>7</v>
      </c>
      <c r="M37" s="37" t="s">
        <v>175</v>
      </c>
      <c r="N37" s="37" t="s">
        <v>176</v>
      </c>
    </row>
    <row r="38" spans="2:14" ht="12.75" customHeight="1" x14ac:dyDescent="0.2">
      <c r="B38" s="33" t="s">
        <v>177</v>
      </c>
      <c r="C38" s="34" t="s">
        <v>178</v>
      </c>
      <c r="D38" s="35" t="s">
        <v>179</v>
      </c>
      <c r="E38" s="36" t="s">
        <v>172</v>
      </c>
      <c r="F38" s="39">
        <v>13.08</v>
      </c>
      <c r="G38" s="39">
        <v>13.08</v>
      </c>
      <c r="H38" s="38" t="s">
        <v>7</v>
      </c>
      <c r="I38" s="39">
        <v>188.35</v>
      </c>
      <c r="J38" s="38" t="s">
        <v>7</v>
      </c>
      <c r="K38" s="39">
        <v>188.35</v>
      </c>
      <c r="L38" s="38" t="s">
        <v>7</v>
      </c>
      <c r="M38" s="38" t="s">
        <v>7</v>
      </c>
      <c r="N38" s="38" t="s">
        <v>7</v>
      </c>
    </row>
    <row r="39" spans="2:14" ht="12.75" customHeight="1" x14ac:dyDescent="0.2">
      <c r="B39" s="33" t="s">
        <v>180</v>
      </c>
      <c r="C39" s="34" t="s">
        <v>181</v>
      </c>
      <c r="D39" s="35" t="s">
        <v>182</v>
      </c>
      <c r="E39" s="36" t="s">
        <v>183</v>
      </c>
      <c r="F39" s="39">
        <v>123.72</v>
      </c>
      <c r="G39" s="38" t="s">
        <v>7</v>
      </c>
      <c r="H39" s="39">
        <v>123.72</v>
      </c>
      <c r="I39" s="41">
        <v>1484.64</v>
      </c>
      <c r="J39" s="38" t="s">
        <v>7</v>
      </c>
      <c r="K39" s="38" t="s">
        <v>7</v>
      </c>
      <c r="L39" s="41">
        <v>1484.64</v>
      </c>
      <c r="M39" s="38" t="s">
        <v>7</v>
      </c>
      <c r="N39" s="38" t="s">
        <v>7</v>
      </c>
    </row>
    <row r="40" spans="2:14" ht="51" x14ac:dyDescent="0.2">
      <c r="B40" s="46" t="s">
        <v>184</v>
      </c>
      <c r="C40" s="46"/>
      <c r="D40" s="46"/>
      <c r="E40" s="46"/>
      <c r="F40" s="46"/>
      <c r="G40" s="46"/>
      <c r="H40" s="46"/>
      <c r="I40" s="41">
        <v>56361.87</v>
      </c>
      <c r="J40" s="41">
        <v>10886.33</v>
      </c>
      <c r="K40" s="37" t="s">
        <v>185</v>
      </c>
      <c r="L40" s="41">
        <v>30953.61</v>
      </c>
      <c r="M40" s="40"/>
      <c r="N40" s="37" t="s">
        <v>186</v>
      </c>
    </row>
    <row r="41" spans="2:14" ht="42.75" customHeight="1" x14ac:dyDescent="0.2">
      <c r="B41" s="46" t="s">
        <v>187</v>
      </c>
      <c r="C41" s="46"/>
      <c r="D41" s="46"/>
      <c r="E41" s="46"/>
      <c r="F41" s="46"/>
      <c r="G41" s="46"/>
      <c r="H41" s="46"/>
      <c r="I41" s="41">
        <v>17636.97</v>
      </c>
      <c r="J41" s="38" t="s">
        <v>7</v>
      </c>
      <c r="K41" s="38" t="s">
        <v>7</v>
      </c>
      <c r="L41" s="38" t="s">
        <v>7</v>
      </c>
      <c r="M41" s="40"/>
      <c r="N41" s="38" t="s">
        <v>7</v>
      </c>
    </row>
    <row r="42" spans="2:14" ht="51" x14ac:dyDescent="0.2">
      <c r="B42" s="46" t="s">
        <v>188</v>
      </c>
      <c r="C42" s="46"/>
      <c r="D42" s="46"/>
      <c r="E42" s="46"/>
      <c r="F42" s="46"/>
      <c r="G42" s="46"/>
      <c r="H42" s="46"/>
      <c r="I42" s="41">
        <v>73998.84</v>
      </c>
      <c r="J42" s="41">
        <v>10886.33</v>
      </c>
      <c r="K42" s="37" t="s">
        <v>185</v>
      </c>
      <c r="L42" s="41">
        <v>30953.61</v>
      </c>
      <c r="M42" s="40"/>
      <c r="N42" s="37" t="s">
        <v>186</v>
      </c>
    </row>
    <row r="43" spans="2:14" ht="39.75" customHeight="1" x14ac:dyDescent="0.2">
      <c r="B43" s="46" t="s">
        <v>189</v>
      </c>
      <c r="C43" s="46"/>
      <c r="D43" s="46"/>
      <c r="E43" s="46"/>
      <c r="F43" s="46"/>
      <c r="G43" s="46"/>
      <c r="H43" s="46"/>
      <c r="I43" s="41">
        <v>9558.6299999999992</v>
      </c>
      <c r="J43" s="38" t="s">
        <v>7</v>
      </c>
      <c r="K43" s="38" t="s">
        <v>7</v>
      </c>
      <c r="L43" s="38" t="s">
        <v>7</v>
      </c>
      <c r="M43" s="40"/>
      <c r="N43" s="38" t="s">
        <v>7</v>
      </c>
    </row>
    <row r="44" spans="2:14" ht="51" x14ac:dyDescent="0.2">
      <c r="B44" s="46" t="s">
        <v>190</v>
      </c>
      <c r="C44" s="46"/>
      <c r="D44" s="46"/>
      <c r="E44" s="46"/>
      <c r="F44" s="46"/>
      <c r="G44" s="46"/>
      <c r="H44" s="46"/>
      <c r="I44" s="41">
        <v>83557.47</v>
      </c>
      <c r="J44" s="41">
        <v>10886.33</v>
      </c>
      <c r="K44" s="37" t="s">
        <v>185</v>
      </c>
      <c r="L44" s="41">
        <v>30953.61</v>
      </c>
      <c r="M44" s="40"/>
      <c r="N44" s="37" t="s">
        <v>186</v>
      </c>
    </row>
    <row r="45" spans="2:14" ht="14.25" customHeight="1" x14ac:dyDescent="0.2">
      <c r="B45" s="46" t="s">
        <v>191</v>
      </c>
      <c r="C45" s="46"/>
      <c r="D45" s="46"/>
      <c r="E45" s="46"/>
      <c r="F45" s="46"/>
      <c r="G45" s="46"/>
      <c r="H45" s="46"/>
      <c r="I45" s="38" t="s">
        <v>7</v>
      </c>
      <c r="J45" s="38" t="s">
        <v>7</v>
      </c>
      <c r="K45" s="38" t="s">
        <v>7</v>
      </c>
      <c r="L45" s="38" t="s">
        <v>7</v>
      </c>
      <c r="M45" s="40"/>
      <c r="N45" s="39">
        <v>451.88</v>
      </c>
    </row>
    <row r="46" spans="2:14" ht="12" customHeight="1" x14ac:dyDescent="0.2">
      <c r="B46" s="46" t="s">
        <v>192</v>
      </c>
      <c r="C46" s="46"/>
      <c r="D46" s="46"/>
      <c r="E46" s="46"/>
      <c r="F46" s="46"/>
      <c r="G46" s="46"/>
      <c r="H46" s="46"/>
      <c r="I46" s="38" t="s">
        <v>7</v>
      </c>
      <c r="J46" s="41">
        <v>12423.15</v>
      </c>
      <c r="K46" s="38" t="s">
        <v>7</v>
      </c>
      <c r="L46" s="38" t="s">
        <v>7</v>
      </c>
      <c r="M46" s="40"/>
      <c r="N46" s="38" t="s">
        <v>7</v>
      </c>
    </row>
    <row r="47" spans="2:14" ht="51" x14ac:dyDescent="0.2">
      <c r="B47" s="46" t="s">
        <v>193</v>
      </c>
      <c r="C47" s="46"/>
      <c r="D47" s="46"/>
      <c r="E47" s="46"/>
      <c r="F47" s="46"/>
      <c r="G47" s="46"/>
      <c r="H47" s="46"/>
      <c r="I47" s="41">
        <v>56361.87</v>
      </c>
      <c r="J47" s="41">
        <v>10886.33</v>
      </c>
      <c r="K47" s="37" t="s">
        <v>185</v>
      </c>
      <c r="L47" s="41">
        <v>30953.61</v>
      </c>
      <c r="M47" s="40"/>
      <c r="N47" s="37" t="s">
        <v>186</v>
      </c>
    </row>
    <row r="48" spans="2:14" x14ac:dyDescent="0.2">
      <c r="B48" s="46" t="s">
        <v>194</v>
      </c>
      <c r="C48" s="46"/>
      <c r="D48" s="46"/>
      <c r="E48" s="46"/>
      <c r="F48" s="46"/>
      <c r="G48" s="46"/>
      <c r="H48" s="46"/>
      <c r="I48" s="41">
        <v>17636.97</v>
      </c>
      <c r="J48" s="38" t="s">
        <v>7</v>
      </c>
      <c r="K48" s="38" t="s">
        <v>7</v>
      </c>
      <c r="L48" s="38" t="s">
        <v>7</v>
      </c>
      <c r="M48" s="40"/>
      <c r="N48" s="38" t="s">
        <v>7</v>
      </c>
    </row>
    <row r="49" spans="2:14" x14ac:dyDescent="0.2">
      <c r="B49" s="46" t="s">
        <v>195</v>
      </c>
      <c r="C49" s="46"/>
      <c r="D49" s="46"/>
      <c r="E49" s="46"/>
      <c r="F49" s="46"/>
      <c r="G49" s="46"/>
      <c r="H49" s="46"/>
      <c r="I49" s="41">
        <v>9558.6299999999992</v>
      </c>
      <c r="J49" s="38" t="s">
        <v>7</v>
      </c>
      <c r="K49" s="38" t="s">
        <v>7</v>
      </c>
      <c r="L49" s="38" t="s">
        <v>7</v>
      </c>
      <c r="M49" s="40"/>
      <c r="N49" s="38" t="s">
        <v>7</v>
      </c>
    </row>
    <row r="50" spans="2:14" ht="56.25" customHeight="1" x14ac:dyDescent="0.2">
      <c r="B50" s="46" t="s">
        <v>15</v>
      </c>
      <c r="C50" s="46"/>
      <c r="D50" s="46"/>
      <c r="E50" s="46"/>
      <c r="F50" s="46"/>
      <c r="G50" s="46"/>
      <c r="H50" s="46"/>
      <c r="I50" s="41">
        <v>83557.47</v>
      </c>
      <c r="J50" s="41">
        <v>10886.33</v>
      </c>
      <c r="K50" s="37" t="s">
        <v>185</v>
      </c>
      <c r="L50" s="41">
        <v>30953.61</v>
      </c>
      <c r="M50" s="40"/>
      <c r="N50" s="37" t="s">
        <v>186</v>
      </c>
    </row>
    <row r="51" spans="2:14" x14ac:dyDescent="0.2">
      <c r="B51" s="46" t="s">
        <v>196</v>
      </c>
      <c r="C51" s="46"/>
      <c r="D51" s="46"/>
      <c r="E51" s="46"/>
      <c r="F51" s="46"/>
      <c r="G51" s="46"/>
      <c r="H51" s="46"/>
      <c r="I51" s="38" t="s">
        <v>7</v>
      </c>
      <c r="J51" s="38" t="s">
        <v>7</v>
      </c>
      <c r="K51" s="38" t="s">
        <v>7</v>
      </c>
      <c r="L51" s="38" t="s">
        <v>7</v>
      </c>
      <c r="M51" s="40"/>
      <c r="N51" s="39">
        <v>451.88</v>
      </c>
    </row>
    <row r="52" spans="2:14" x14ac:dyDescent="0.2">
      <c r="B52" s="46" t="s">
        <v>197</v>
      </c>
      <c r="C52" s="46"/>
      <c r="D52" s="46"/>
      <c r="E52" s="46"/>
      <c r="F52" s="46"/>
      <c r="G52" s="46"/>
      <c r="H52" s="46"/>
      <c r="I52" s="38" t="s">
        <v>7</v>
      </c>
      <c r="J52" s="41">
        <v>12423.15</v>
      </c>
      <c r="K52" s="38" t="s">
        <v>7</v>
      </c>
      <c r="L52" s="38" t="s">
        <v>7</v>
      </c>
      <c r="M52" s="40"/>
      <c r="N52" s="38" t="s">
        <v>7</v>
      </c>
    </row>
    <row r="53" spans="2:14" x14ac:dyDescent="0.2">
      <c r="B53" s="43" t="s">
        <v>198</v>
      </c>
      <c r="C53" s="43"/>
      <c r="D53" s="43"/>
      <c r="E53" s="43"/>
      <c r="F53" s="43"/>
      <c r="G53" s="43"/>
      <c r="H53" s="43"/>
      <c r="I53" s="42">
        <f>I50*4.11</f>
        <v>343421.20170000003</v>
      </c>
      <c r="J53" s="40"/>
      <c r="K53" s="38"/>
      <c r="L53" s="40"/>
      <c r="M53" s="40"/>
      <c r="N53" s="38"/>
    </row>
    <row r="54" spans="2:14" x14ac:dyDescent="0.2">
      <c r="B54" s="43" t="s">
        <v>199</v>
      </c>
      <c r="C54" s="43"/>
      <c r="D54" s="43"/>
      <c r="E54" s="43"/>
      <c r="F54" s="43"/>
      <c r="G54" s="43"/>
      <c r="H54" s="43"/>
      <c r="I54" s="42">
        <f>I53*18%</f>
        <v>61815.816306000001</v>
      </c>
      <c r="J54" s="40"/>
      <c r="K54" s="40"/>
      <c r="L54" s="40"/>
      <c r="M54" s="40"/>
      <c r="N54" s="40"/>
    </row>
    <row r="55" spans="2:14" x14ac:dyDescent="0.2">
      <c r="B55" s="43" t="s">
        <v>200</v>
      </c>
      <c r="C55" s="43"/>
      <c r="D55" s="43"/>
      <c r="E55" s="43"/>
      <c r="F55" s="43"/>
      <c r="G55" s="43"/>
      <c r="H55" s="43"/>
      <c r="I55" s="42">
        <f>I53+I54</f>
        <v>405237.01800600003</v>
      </c>
      <c r="J55" s="40"/>
      <c r="K55" s="40"/>
      <c r="L55" s="40"/>
      <c r="M55" s="40"/>
      <c r="N55" s="40"/>
    </row>
    <row r="56" spans="2:14" x14ac:dyDescent="0.2">
      <c r="B56" s="9"/>
      <c r="C56" s="9"/>
      <c r="D56" s="9"/>
      <c r="E56" s="9"/>
      <c r="F56" s="9"/>
      <c r="G56" s="32"/>
      <c r="H56" s="9"/>
      <c r="I56" s="9"/>
      <c r="J56" s="9"/>
      <c r="K56" s="31"/>
      <c r="L56" s="9"/>
      <c r="M56" s="9"/>
      <c r="N56" s="31"/>
    </row>
    <row r="57" spans="2:14" x14ac:dyDescent="0.2">
      <c r="B57" s="44" t="s">
        <v>201</v>
      </c>
      <c r="C57" s="44"/>
      <c r="D57" s="44"/>
      <c r="E57" s="44"/>
      <c r="F57" s="44"/>
      <c r="G57" s="44"/>
      <c r="H57" s="44"/>
      <c r="I57" s="9"/>
      <c r="J57" s="9"/>
      <c r="K57" s="9"/>
      <c r="L57" s="9"/>
      <c r="M57" s="9"/>
      <c r="N57" s="9"/>
    </row>
    <row r="58" spans="2:14" x14ac:dyDescent="0.2">
      <c r="B58" s="45"/>
      <c r="C58" s="45"/>
      <c r="D58" s="45"/>
      <c r="E58" s="45"/>
      <c r="F58" s="45"/>
      <c r="G58" s="45"/>
      <c r="H58" s="45"/>
      <c r="I58" s="9"/>
      <c r="J58" s="9"/>
      <c r="K58" s="9"/>
      <c r="L58" s="9"/>
      <c r="M58" s="9"/>
      <c r="N58" s="9"/>
    </row>
    <row r="59" spans="2:14" x14ac:dyDescent="0.2">
      <c r="B59" s="44" t="s">
        <v>202</v>
      </c>
      <c r="C59" s="44"/>
      <c r="D59" s="44"/>
      <c r="E59" s="44"/>
      <c r="F59" s="44"/>
      <c r="G59" s="44"/>
      <c r="H59" s="44"/>
      <c r="I59" s="9"/>
      <c r="J59" s="9"/>
      <c r="K59" s="9"/>
      <c r="L59" s="9"/>
      <c r="M59" s="9"/>
      <c r="N59" s="9"/>
    </row>
  </sheetData>
  <mergeCells count="33">
    <mergeCell ref="J8:L8"/>
    <mergeCell ref="B9:I9"/>
    <mergeCell ref="J9:L9"/>
    <mergeCell ref="J10:L10"/>
    <mergeCell ref="C6:O6"/>
    <mergeCell ref="A7:N7"/>
    <mergeCell ref="M14:N14"/>
    <mergeCell ref="M15:N15"/>
    <mergeCell ref="B18:M18"/>
    <mergeCell ref="B40:H40"/>
    <mergeCell ref="F11:H11"/>
    <mergeCell ref="I11:L11"/>
    <mergeCell ref="M11:N11"/>
    <mergeCell ref="M12:N12"/>
    <mergeCell ref="M13:N13"/>
    <mergeCell ref="B44:H44"/>
    <mergeCell ref="B45:H45"/>
    <mergeCell ref="B41:H41"/>
    <mergeCell ref="B42:H42"/>
    <mergeCell ref="B43:H43"/>
    <mergeCell ref="B49:H49"/>
    <mergeCell ref="B50:H50"/>
    <mergeCell ref="B46:H46"/>
    <mergeCell ref="B47:H47"/>
    <mergeCell ref="B48:H48"/>
    <mergeCell ref="B55:H55"/>
    <mergeCell ref="B57:H57"/>
    <mergeCell ref="B58:H58"/>
    <mergeCell ref="B59:H59"/>
    <mergeCell ref="B51:H51"/>
    <mergeCell ref="B52:H52"/>
    <mergeCell ref="B53:H53"/>
    <mergeCell ref="B54:H54"/>
  </mergeCells>
  <phoneticPr fontId="1" type="noConversion"/>
  <pageMargins left="0.19685039370078741" right="0.19685039370078741" top="0.51181102362204722" bottom="0.43307086614173229" header="0.31496062992125984" footer="0.23622047244094491"/>
  <pageSetup paperSize="9" scale="91" fitToHeight="1000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Локальная смета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Mokrousova_NA</dc:creator>
  <cp:lastModifiedBy>Сычева Екатерина Николаевна</cp:lastModifiedBy>
  <cp:lastPrinted>2013-06-04T03:17:47Z</cp:lastPrinted>
  <dcterms:created xsi:type="dcterms:W3CDTF">2002-02-11T05:58:42Z</dcterms:created>
  <dcterms:modified xsi:type="dcterms:W3CDTF">2013-06-04T03:18:09Z</dcterms:modified>
</cp:coreProperties>
</file>